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0170" windowHeight="8115" activeTab="0"/>
  </bookViews>
  <sheets>
    <sheet name="TP1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<sst xmlns="http://schemas.openxmlformats.org/spreadsheetml/2006/main" count="106" uniqueCount="80">
  <si>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NL06BD21</t>
  </si>
  <si>
    <t>NL06BD22</t>
  </si>
  <si>
    <t>NL06BD23</t>
  </si>
  <si>
    <t>NL06BD24</t>
  </si>
  <si>
    <t>NL05QU41</t>
  </si>
  <si>
    <t>NL05QU42</t>
  </si>
  <si>
    <t>NL05QU43</t>
  </si>
  <si>
    <t>NL05QU44</t>
  </si>
  <si>
    <t>NL05PR1A</t>
  </si>
  <si>
    <t>NL05PR1B</t>
  </si>
  <si>
    <t>NL05PR1C</t>
  </si>
  <si>
    <t>NL05PR1D</t>
  </si>
  <si>
    <t>NL05QU31</t>
  </si>
  <si>
    <t>NL05QU32</t>
  </si>
  <si>
    <t>NL05QU33</t>
  </si>
  <si>
    <t>NL05QU34</t>
  </si>
  <si>
    <t>NL05QU21</t>
  </si>
  <si>
    <t>NL05QU22</t>
  </si>
  <si>
    <t>NL05QU23</t>
  </si>
  <si>
    <t>NL05QU24</t>
  </si>
  <si>
    <t>NLCTA</t>
  </si>
  <si>
    <t>BNDS0610</t>
  </si>
  <si>
    <t>Z</t>
  </si>
  <si>
    <t>X</t>
  </si>
  <si>
    <t>Y</t>
  </si>
  <si>
    <t>AVG.</t>
  </si>
  <si>
    <t xml:space="preserve">Final As-Built Postions Date: 08-15-2005                                       </t>
  </si>
  <si>
    <t>NL05QU11</t>
  </si>
  <si>
    <t>NL05QU12</t>
  </si>
  <si>
    <t>NL05QU13</t>
  </si>
  <si>
    <t>NL05QU14</t>
  </si>
  <si>
    <t>NL4BQU11</t>
  </si>
  <si>
    <t>NL4BQU12</t>
  </si>
  <si>
    <t>NL4BQU13</t>
  </si>
  <si>
    <t>NL4BQU14</t>
  </si>
  <si>
    <t>ACCL0460</t>
  </si>
  <si>
    <t>PROF0430</t>
  </si>
  <si>
    <t>QUAD0480</t>
  </si>
  <si>
    <t>QUAD0530</t>
  </si>
  <si>
    <t>QUAD0560</t>
  </si>
  <si>
    <t>QUAD0575</t>
  </si>
  <si>
    <t>PROF0585</t>
  </si>
  <si>
    <t>QUAD0590</t>
  </si>
  <si>
    <t>U/S</t>
  </si>
  <si>
    <t>D/S</t>
  </si>
  <si>
    <t>TBA</t>
  </si>
  <si>
    <t>TBB</t>
  </si>
  <si>
    <t>TBD</t>
  </si>
  <si>
    <t>GUN SOL.</t>
  </si>
  <si>
    <t>TB3</t>
  </si>
  <si>
    <t>TB4</t>
  </si>
  <si>
    <t>TB5</t>
  </si>
  <si>
    <t>TB6</t>
  </si>
  <si>
    <t>S-BAND G.</t>
  </si>
  <si>
    <t>Units =  Inches</t>
  </si>
  <si>
    <t>INCHES</t>
  </si>
  <si>
    <t xml:space="preserve">NL06BD2M  </t>
  </si>
  <si>
    <t>NL05QU2M</t>
  </si>
  <si>
    <t xml:space="preserve">NL05QU3M  </t>
  </si>
  <si>
    <t xml:space="preserve">NL05PR1M  </t>
  </si>
  <si>
    <t xml:space="preserve">NL05QU4M </t>
  </si>
  <si>
    <t xml:space="preserve">NL05QU1M  </t>
  </si>
  <si>
    <t xml:space="preserve">NL4BQU1M </t>
  </si>
  <si>
    <t xml:space="preserve">NL4BAS1M </t>
  </si>
  <si>
    <t>NL4APR1A</t>
  </si>
  <si>
    <t xml:space="preserve">NL3BAS1M </t>
  </si>
  <si>
    <t xml:space="preserve">NL02SN1M </t>
  </si>
  <si>
    <t>NL02GN1M</t>
  </si>
  <si>
    <t>ACCL0380</t>
  </si>
  <si>
    <t>IDEAL Z LOCATION FROM MID. PT.</t>
  </si>
  <si>
    <t>ZB</t>
  </si>
  <si>
    <t>Summary</t>
  </si>
  <si>
    <t>ACCL0460-us</t>
  </si>
  <si>
    <t>ACCL0460-ds</t>
  </si>
  <si>
    <t>ACCL0380-us</t>
  </si>
  <si>
    <t>ACCL0380-ds</t>
  </si>
  <si>
    <t>SOLN0320</t>
  </si>
  <si>
    <t>GUN0310</t>
  </si>
  <si>
    <t>&lt;---ORIGINAL SURVEY DATA</t>
  </si>
  <si>
    <t>Colby's Summary ---&gt;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</si>
</sst>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.75"/>
      <name val="Arial"/>
      <family val="0"/>
    </font>
    <font>
      <b/>
      <sz val="10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NLCTA Injector Misalignment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TP1!$K$4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TP1!$I$5:$I$18</c:f>
              <c:strCache/>
            </c:strRef>
          </c:cat>
          <c:val>
            <c:numRef>
              <c:f>TP1!$K$5:$K$18</c:f>
              <c:numCache/>
            </c:numRef>
          </c:val>
        </c:ser>
        <c:ser>
          <c:idx val="1"/>
          <c:order val="1"/>
          <c:tx>
            <c:strRef>
              <c:f>TP1!$L$4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TP1!$I$5:$I$18</c:f>
              <c:strCache/>
            </c:strRef>
          </c:cat>
          <c:val>
            <c:numRef>
              <c:f>TP1!$L$5:$L$18</c:f>
              <c:numCache/>
            </c:numRef>
          </c:val>
        </c:ser>
        <c:axId val="40683964"/>
        <c:axId val="65802701"/>
      </c:barChart>
      <c:catAx>
        <c:axId val="406839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Component (no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02701"/>
        <c:crosses val="autoZero"/>
        <c:auto val="1"/>
        <c:lblOffset val="100"/>
        <c:noMultiLvlLbl val="0"/>
      </c:catAx>
      <c:valAx>
        <c:axId val="658027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Misalignment [Inches]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8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28575</xdr:rowOff>
    </xdr:from>
    <xdr:to>
      <xdr:col>17</xdr:col>
      <xdr:colOff>600075</xdr:colOff>
      <xdr:row>42</xdr:row>
      <xdr:rowOff>152400</xdr:rowOff>
    </xdr:to>
    <xdr:graphicFrame>
      <xdr:nvGraphicFramePr>
        <xdr:cNvPr id="1" name="Chart 3"/>
        <xdr:cNvGraphicFramePr/>
      </xdr:nvGraphicFramePr>
      <xdr:xfrm>
        <a:off x="5162550" y="2943225"/>
        <a:ext cx="63722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152" zoomScaleNormal="152" workbookViewId="0" topLeftCell="H18">
      <selection activeCell="S32" sqref="S32"/>
    </sheetView>
  </sheetViews>
  <sheetFormatPr defaultColWidth="9.140625" defaultRowHeight="12.75"/>
  <cols>
    <col min="1" max="1" width="10.00390625" style="0" bestFit="1" customWidth="1"/>
    <col min="2" max="4" width="9.57421875" style="0" bestFit="1" customWidth="1"/>
    <col min="6" max="6" width="11.28125" style="0" bestFit="1" customWidth="1"/>
    <col min="9" max="9" width="13.421875" style="0" customWidth="1"/>
  </cols>
  <sheetData>
    <row r="1" spans="1:3" ht="12.75">
      <c r="A1" t="s">
        <v>20</v>
      </c>
      <c r="C1" t="s">
        <v>26</v>
      </c>
    </row>
    <row r="2" spans="3:13" ht="12.75">
      <c r="C2" t="s">
        <v>54</v>
      </c>
      <c r="F2" t="s">
        <v>78</v>
      </c>
      <c r="I2" s="6" t="s">
        <v>79</v>
      </c>
      <c r="J2" s="6"/>
      <c r="K2" s="6"/>
      <c r="L2" s="6"/>
      <c r="M2" s="6"/>
    </row>
    <row r="3" spans="5:13" ht="12.75">
      <c r="E3" t="s">
        <v>69</v>
      </c>
      <c r="I3" s="6"/>
      <c r="J3" s="6"/>
      <c r="K3" s="6"/>
      <c r="L3" s="6"/>
      <c r="M3" s="6"/>
    </row>
    <row r="4" spans="1:13" ht="12.75">
      <c r="A4" t="s">
        <v>21</v>
      </c>
      <c r="B4" s="2" t="s">
        <v>22</v>
      </c>
      <c r="C4" s="2" t="s">
        <v>23</v>
      </c>
      <c r="D4" s="2" t="s">
        <v>24</v>
      </c>
      <c r="E4" s="2" t="s">
        <v>70</v>
      </c>
      <c r="F4" s="2"/>
      <c r="G4" s="2" t="s">
        <v>55</v>
      </c>
      <c r="I4" s="7" t="s">
        <v>71</v>
      </c>
      <c r="J4" s="8" t="s">
        <v>22</v>
      </c>
      <c r="K4" s="8" t="s">
        <v>23</v>
      </c>
      <c r="L4" s="8" t="s">
        <v>24</v>
      </c>
      <c r="M4" s="6"/>
    </row>
    <row r="5" spans="1:13" ht="12.75">
      <c r="A5" t="s">
        <v>0</v>
      </c>
      <c r="B5" s="3">
        <v>-0.00898</v>
      </c>
      <c r="C5" s="3">
        <v>0.02389</v>
      </c>
      <c r="D5" s="3">
        <v>0.00171</v>
      </c>
      <c r="E5">
        <v>1426.746850393701</v>
      </c>
      <c r="F5" t="s">
        <v>56</v>
      </c>
      <c r="G5">
        <v>1426.746850393701</v>
      </c>
      <c r="I5" s="6" t="s">
        <v>21</v>
      </c>
      <c r="J5" s="6">
        <v>1426.747</v>
      </c>
      <c r="K5" s="9">
        <v>0.024575000000000003</v>
      </c>
      <c r="L5" s="9">
        <v>0.0109875</v>
      </c>
      <c r="M5" s="6"/>
    </row>
    <row r="6" spans="1:13" ht="12.75">
      <c r="A6" t="s">
        <v>1</v>
      </c>
      <c r="B6" s="3">
        <v>-0.01052</v>
      </c>
      <c r="C6" s="3">
        <v>0.02711</v>
      </c>
      <c r="D6" s="3">
        <v>0.00691</v>
      </c>
      <c r="E6">
        <v>1426.746850393701</v>
      </c>
      <c r="I6" s="6" t="s">
        <v>42</v>
      </c>
      <c r="J6" s="6">
        <v>1353.033070866142</v>
      </c>
      <c r="K6" s="9">
        <v>0.0202775</v>
      </c>
      <c r="L6" s="9">
        <v>0.001155</v>
      </c>
      <c r="M6" s="6"/>
    </row>
    <row r="7" spans="1:13" ht="12.75">
      <c r="A7" t="s">
        <v>2</v>
      </c>
      <c r="B7" s="3">
        <v>-0.01067</v>
      </c>
      <c r="C7" s="3">
        <v>0.02537</v>
      </c>
      <c r="D7" s="3">
        <v>0.01937</v>
      </c>
      <c r="E7">
        <v>1426.746850393701</v>
      </c>
      <c r="I7" s="6" t="s">
        <v>41</v>
      </c>
      <c r="J7" s="6">
        <v>1346.346062992126</v>
      </c>
      <c r="K7" s="9">
        <v>0.007195</v>
      </c>
      <c r="L7" s="9">
        <v>0.006405</v>
      </c>
      <c r="M7" s="6"/>
    </row>
    <row r="8" spans="1:13" ht="12.75">
      <c r="A8" t="s">
        <v>3</v>
      </c>
      <c r="B8" s="3">
        <v>-0.0033</v>
      </c>
      <c r="C8" s="3">
        <v>0.02193</v>
      </c>
      <c r="D8" s="3">
        <v>0.01596</v>
      </c>
      <c r="E8">
        <v>1426.746850393701</v>
      </c>
      <c r="I8" s="6" t="s">
        <v>40</v>
      </c>
      <c r="J8" s="6">
        <v>1334.0929133858267</v>
      </c>
      <c r="K8" s="9">
        <v>0.0088275</v>
      </c>
      <c r="L8" s="9">
        <v>-0.0004725</v>
      </c>
      <c r="M8" s="6"/>
    </row>
    <row r="9" spans="1:13" ht="12.75">
      <c r="A9" t="s">
        <v>25</v>
      </c>
      <c r="B9" s="3">
        <f>SUM(B5:B8)/4</f>
        <v>-0.0083675</v>
      </c>
      <c r="C9" s="3">
        <f>SUM(C5:C8)/4</f>
        <v>0.024575000000000003</v>
      </c>
      <c r="D9" s="3">
        <f>SUM(D5:D8)/4</f>
        <v>0.0109875</v>
      </c>
      <c r="E9">
        <v>1426.746850393701</v>
      </c>
      <c r="I9" s="6" t="s">
        <v>39</v>
      </c>
      <c r="J9" s="6">
        <v>1318.6728346456694</v>
      </c>
      <c r="K9" s="9">
        <v>0.0058225</v>
      </c>
      <c r="L9" s="9">
        <v>0.0021175</v>
      </c>
      <c r="M9" s="6"/>
    </row>
    <row r="10" spans="2:13" ht="12.75">
      <c r="B10" s="3"/>
      <c r="C10" s="3"/>
      <c r="D10" s="3"/>
      <c r="I10" s="6" t="s">
        <v>38</v>
      </c>
      <c r="J10" s="6">
        <v>1295.3149606299214</v>
      </c>
      <c r="K10" s="9">
        <v>0.008960000000000001</v>
      </c>
      <c r="L10" s="9">
        <v>0.004487499999999999</v>
      </c>
      <c r="M10" s="6"/>
    </row>
    <row r="11" spans="1:13" ht="12.75">
      <c r="A11" t="s">
        <v>42</v>
      </c>
      <c r="B11" s="3"/>
      <c r="C11" s="3"/>
      <c r="D11" s="3"/>
      <c r="I11" s="6" t="s">
        <v>37</v>
      </c>
      <c r="J11" s="6">
        <v>1255.4570866141732</v>
      </c>
      <c r="K11" s="9">
        <v>-0.0019775</v>
      </c>
      <c r="L11" s="9">
        <v>0.003735</v>
      </c>
      <c r="M11" s="6"/>
    </row>
    <row r="12" spans="1:13" ht="12.75">
      <c r="A12" t="s">
        <v>4</v>
      </c>
      <c r="B12" s="3">
        <v>-0.01331</v>
      </c>
      <c r="C12" s="3">
        <v>0.01942</v>
      </c>
      <c r="D12" s="3">
        <v>0.00337</v>
      </c>
      <c r="E12">
        <v>1353.033070866142</v>
      </c>
      <c r="F12" t="s">
        <v>60</v>
      </c>
      <c r="G12">
        <v>1353.033070866142</v>
      </c>
      <c r="I12" s="6" t="s">
        <v>73</v>
      </c>
      <c r="J12" s="10">
        <f>1228.02007874016+43.2/2</f>
        <v>1249.62007874016</v>
      </c>
      <c r="K12" s="10">
        <v>-0.006</v>
      </c>
      <c r="L12" s="10">
        <v>-0.018</v>
      </c>
      <c r="M12" s="6"/>
    </row>
    <row r="13" spans="1:13" ht="12.75">
      <c r="A13" t="s">
        <v>5</v>
      </c>
      <c r="B13" s="3">
        <v>-0.0154</v>
      </c>
      <c r="C13" s="3">
        <v>0.0235</v>
      </c>
      <c r="D13" s="3">
        <v>2E-05</v>
      </c>
      <c r="E13">
        <v>1353.033070866142</v>
      </c>
      <c r="I13" s="6" t="s">
        <v>72</v>
      </c>
      <c r="J13" s="10">
        <f>1228.02007874016-43.2/2</f>
        <v>1206.42007874016</v>
      </c>
      <c r="K13" s="10">
        <v>0.006</v>
      </c>
      <c r="L13" s="10">
        <v>0.007</v>
      </c>
      <c r="M13" s="6"/>
    </row>
    <row r="14" spans="1:13" ht="12.75">
      <c r="A14" t="s">
        <v>6</v>
      </c>
      <c r="B14" s="3">
        <v>-0.00074</v>
      </c>
      <c r="C14" s="3">
        <v>0.01905</v>
      </c>
      <c r="D14" s="3">
        <v>-0.00103</v>
      </c>
      <c r="E14">
        <v>1353.033070866142</v>
      </c>
      <c r="I14" s="6" t="s">
        <v>36</v>
      </c>
      <c r="J14" s="10">
        <v>1196.8700787401576</v>
      </c>
      <c r="K14" s="10">
        <f>SUM(K11:K13)/3</f>
        <v>-0.0006591666666666667</v>
      </c>
      <c r="L14" s="10">
        <f>(L11+L13)/2</f>
        <v>0.0053675</v>
      </c>
      <c r="M14" s="6"/>
    </row>
    <row r="15" spans="1:13" ht="12.75">
      <c r="A15" t="s">
        <v>7</v>
      </c>
      <c r="B15" s="3">
        <v>0.00296</v>
      </c>
      <c r="C15" s="3">
        <v>0.01914</v>
      </c>
      <c r="D15" s="3">
        <v>0.00226</v>
      </c>
      <c r="E15">
        <v>1353.033070866142</v>
      </c>
      <c r="I15" s="6" t="s">
        <v>75</v>
      </c>
      <c r="J15" s="6">
        <f>1147.09291338583+43.2/2</f>
        <v>1168.6929133858298</v>
      </c>
      <c r="K15" s="10">
        <v>-0.01</v>
      </c>
      <c r="L15" s="10">
        <v>0.121</v>
      </c>
      <c r="M15" s="6"/>
    </row>
    <row r="16" spans="1:13" ht="12.75">
      <c r="A16" t="s">
        <v>25</v>
      </c>
      <c r="B16" s="3">
        <f>SUM(B12:B15)/4</f>
        <v>-0.0066225</v>
      </c>
      <c r="C16" s="3">
        <f>SUM(C12:C15)/4</f>
        <v>0.0202775</v>
      </c>
      <c r="D16" s="3">
        <f>SUM(D12:D15)/4</f>
        <v>0.001155</v>
      </c>
      <c r="E16">
        <v>1353.033070866142</v>
      </c>
      <c r="I16" s="6" t="s">
        <v>74</v>
      </c>
      <c r="J16" s="6">
        <f>1147.09291338583-43.2/2</f>
        <v>1125.49291338583</v>
      </c>
      <c r="K16" s="10">
        <v>-0.024</v>
      </c>
      <c r="L16" s="10">
        <v>0.206</v>
      </c>
      <c r="M16" s="6"/>
    </row>
    <row r="17" spans="2:13" ht="12.75">
      <c r="B17" s="3"/>
      <c r="C17" s="3"/>
      <c r="D17" s="3"/>
      <c r="I17" s="6" t="s">
        <v>76</v>
      </c>
      <c r="J17" s="6">
        <v>1082.6051181102362</v>
      </c>
      <c r="K17" s="10">
        <v>-0.027</v>
      </c>
      <c r="L17" s="10">
        <v>-0.008666666666666668</v>
      </c>
      <c r="M17" s="6"/>
    </row>
    <row r="18" spans="1:13" ht="12.75">
      <c r="A18" t="s">
        <v>41</v>
      </c>
      <c r="B18" s="3"/>
      <c r="C18" s="3"/>
      <c r="D18" s="3"/>
      <c r="I18" s="6" t="s">
        <v>77</v>
      </c>
      <c r="J18" s="6">
        <v>1073.9511811023622</v>
      </c>
      <c r="K18" s="10">
        <v>-0.004</v>
      </c>
      <c r="L18" s="10">
        <v>-0.0035</v>
      </c>
      <c r="M18" s="6"/>
    </row>
    <row r="19" spans="1:7" ht="12.75">
      <c r="A19" t="s">
        <v>8</v>
      </c>
      <c r="B19" s="3">
        <v>0.10325</v>
      </c>
      <c r="C19" s="3">
        <v>0.01169</v>
      </c>
      <c r="D19" s="3">
        <v>0.00668</v>
      </c>
      <c r="E19">
        <v>1346.346062992126</v>
      </c>
      <c r="F19" t="s">
        <v>59</v>
      </c>
      <c r="G19">
        <v>1346.346062992126</v>
      </c>
    </row>
    <row r="20" spans="1:5" ht="12.75">
      <c r="A20" t="s">
        <v>9</v>
      </c>
      <c r="B20" s="3">
        <v>-0.10381</v>
      </c>
      <c r="C20" s="3">
        <v>0.00188</v>
      </c>
      <c r="D20" s="3">
        <v>0.0105</v>
      </c>
      <c r="E20">
        <v>1346.346062992126</v>
      </c>
    </row>
    <row r="21" spans="1:5" ht="12.75">
      <c r="A21" t="s">
        <v>10</v>
      </c>
      <c r="B21" s="3">
        <v>0.10655</v>
      </c>
      <c r="C21" s="3">
        <v>0.00238</v>
      </c>
      <c r="D21" s="3">
        <v>0.00378</v>
      </c>
      <c r="E21">
        <v>1346.346062992126</v>
      </c>
    </row>
    <row r="22" spans="1:5" ht="12.75">
      <c r="A22" t="s">
        <v>11</v>
      </c>
      <c r="B22" s="3">
        <v>0.10282</v>
      </c>
      <c r="C22" s="3">
        <v>0.01283</v>
      </c>
      <c r="D22" s="3">
        <v>0.00466</v>
      </c>
      <c r="E22">
        <v>1346.346062992126</v>
      </c>
    </row>
    <row r="23" spans="1:5" ht="12.75">
      <c r="A23" t="s">
        <v>25</v>
      </c>
      <c r="B23" s="3">
        <f>SUM(B19:B22)/4</f>
        <v>0.0522025</v>
      </c>
      <c r="C23" s="3">
        <f>SUM(C19:C22)/4</f>
        <v>0.007195</v>
      </c>
      <c r="D23" s="3">
        <f>SUM(D19:D22)/4</f>
        <v>0.006405</v>
      </c>
      <c r="E23">
        <v>1346.346062992126</v>
      </c>
    </row>
    <row r="24" spans="2:4" ht="12.75">
      <c r="B24" s="3"/>
      <c r="C24" s="3"/>
      <c r="D24" s="3"/>
    </row>
    <row r="25" spans="1:4" ht="12.75">
      <c r="A25" t="s">
        <v>40</v>
      </c>
      <c r="B25" s="3"/>
      <c r="C25" s="3"/>
      <c r="D25" s="3"/>
    </row>
    <row r="26" spans="1:7" ht="12.75">
      <c r="A26" t="s">
        <v>12</v>
      </c>
      <c r="B26" s="3">
        <v>-0.02831</v>
      </c>
      <c r="C26" s="3">
        <v>0.01077</v>
      </c>
      <c r="D26" s="3">
        <v>0.00203</v>
      </c>
      <c r="E26">
        <v>1334.0929133858267</v>
      </c>
      <c r="F26" t="s">
        <v>58</v>
      </c>
      <c r="G26">
        <v>1334.0929133858267</v>
      </c>
    </row>
    <row r="27" spans="1:5" ht="12.75">
      <c r="A27" t="s">
        <v>13</v>
      </c>
      <c r="B27" s="3">
        <v>-0.02323</v>
      </c>
      <c r="C27" s="3">
        <v>0.0088</v>
      </c>
      <c r="D27" s="3">
        <v>-0.00055</v>
      </c>
      <c r="E27">
        <v>1334.0929133858267</v>
      </c>
    </row>
    <row r="28" spans="1:5" ht="12.75">
      <c r="A28" t="s">
        <v>14</v>
      </c>
      <c r="B28" s="3">
        <v>-0.00383</v>
      </c>
      <c r="C28" s="3">
        <v>0.00523</v>
      </c>
      <c r="D28" s="3">
        <v>-0.00189</v>
      </c>
      <c r="E28">
        <v>1334.0929133858267</v>
      </c>
    </row>
    <row r="29" spans="1:5" ht="12.75">
      <c r="A29" t="s">
        <v>15</v>
      </c>
      <c r="B29" s="3">
        <v>-0.00371</v>
      </c>
      <c r="C29" s="3">
        <v>0.01051</v>
      </c>
      <c r="D29" s="3">
        <v>-0.00148</v>
      </c>
      <c r="E29">
        <v>1334.0929133858267</v>
      </c>
    </row>
    <row r="30" spans="1:5" ht="12.75">
      <c r="A30" t="s">
        <v>25</v>
      </c>
      <c r="B30" s="3">
        <f>SUM(B26:B29)/4</f>
        <v>-0.01477</v>
      </c>
      <c r="C30" s="3">
        <f>SUM(C26:C29)/4</f>
        <v>0.0088275</v>
      </c>
      <c r="D30" s="3">
        <f>SUM(D26:D29)/4</f>
        <v>-0.0004725</v>
      </c>
      <c r="E30">
        <v>1334.0929133858267</v>
      </c>
    </row>
    <row r="31" spans="2:4" ht="12.75">
      <c r="B31" s="3"/>
      <c r="C31" s="3"/>
      <c r="D31" s="3"/>
    </row>
    <row r="32" spans="1:4" ht="12.75">
      <c r="A32" t="s">
        <v>39</v>
      </c>
      <c r="B32" s="3"/>
      <c r="C32" s="3"/>
      <c r="D32" s="3"/>
    </row>
    <row r="33" spans="1:7" ht="12.75">
      <c r="A33" t="s">
        <v>16</v>
      </c>
      <c r="B33" s="3">
        <v>-0.00406</v>
      </c>
      <c r="C33" s="3">
        <v>0.00177</v>
      </c>
      <c r="D33" s="3">
        <v>0.00404</v>
      </c>
      <c r="E33">
        <v>1318.6728346456694</v>
      </c>
      <c r="F33" t="s">
        <v>57</v>
      </c>
      <c r="G33">
        <v>1318.6728346456694</v>
      </c>
    </row>
    <row r="34" spans="1:5" ht="12.75">
      <c r="A34" t="s">
        <v>17</v>
      </c>
      <c r="B34" s="3">
        <v>0.00248</v>
      </c>
      <c r="C34" s="3">
        <v>0.008</v>
      </c>
      <c r="D34" s="3">
        <v>0.00278</v>
      </c>
      <c r="E34">
        <v>1318.6728346456694</v>
      </c>
    </row>
    <row r="35" spans="1:5" ht="12.75">
      <c r="A35" t="s">
        <v>18</v>
      </c>
      <c r="B35" s="3">
        <v>0.00347</v>
      </c>
      <c r="C35" s="3">
        <v>0.00559</v>
      </c>
      <c r="D35" s="3">
        <v>0.00259</v>
      </c>
      <c r="E35">
        <v>1318.6728346456694</v>
      </c>
    </row>
    <row r="36" spans="1:5" ht="12.75">
      <c r="A36" t="s">
        <v>19</v>
      </c>
      <c r="B36" s="3">
        <v>0.00321</v>
      </c>
      <c r="C36" s="3">
        <v>0.00793</v>
      </c>
      <c r="D36" s="3">
        <v>-0.00094</v>
      </c>
      <c r="E36">
        <v>1318.6728346456694</v>
      </c>
    </row>
    <row r="37" spans="1:5" ht="12.75">
      <c r="A37" t="s">
        <v>25</v>
      </c>
      <c r="B37" s="3">
        <f>SUM(B33:B36)/4</f>
        <v>0.001275</v>
      </c>
      <c r="C37" s="3">
        <f>SUM(C33:C36)/4</f>
        <v>0.0058225</v>
      </c>
      <c r="D37" s="3">
        <f>SUM(D33:D36)/4</f>
        <v>0.0021175</v>
      </c>
      <c r="E37">
        <v>1318.6728346456694</v>
      </c>
    </row>
    <row r="38" spans="2:4" ht="12.75">
      <c r="B38" s="4"/>
      <c r="C38" s="4"/>
      <c r="D38" s="4"/>
    </row>
    <row r="39" spans="1:4" ht="12.75">
      <c r="A39" t="s">
        <v>38</v>
      </c>
      <c r="B39" s="4"/>
      <c r="C39" s="4"/>
      <c r="D39" s="4"/>
    </row>
    <row r="40" spans="1:7" ht="12.75">
      <c r="A40" t="s">
        <v>27</v>
      </c>
      <c r="B40" s="3">
        <v>0.00976</v>
      </c>
      <c r="C40" s="3">
        <v>0.00993</v>
      </c>
      <c r="D40" s="3">
        <v>0.00541</v>
      </c>
      <c r="E40">
        <v>1295.3149606299214</v>
      </c>
      <c r="F40" t="s">
        <v>61</v>
      </c>
      <c r="G40">
        <v>1295.3149606299214</v>
      </c>
    </row>
    <row r="41" spans="1:5" ht="12.75">
      <c r="A41" t="s">
        <v>28</v>
      </c>
      <c r="B41" s="3">
        <v>0.00759</v>
      </c>
      <c r="C41" s="3">
        <v>0.01139</v>
      </c>
      <c r="D41" s="3">
        <v>0.00543</v>
      </c>
      <c r="E41">
        <v>1295.3149606299214</v>
      </c>
    </row>
    <row r="42" spans="1:5" ht="12.75">
      <c r="A42" t="s">
        <v>29</v>
      </c>
      <c r="B42" s="3">
        <v>0.01104</v>
      </c>
      <c r="C42" s="3">
        <v>0.00939</v>
      </c>
      <c r="D42" s="3">
        <v>0.003</v>
      </c>
      <c r="E42">
        <v>1295.3149606299214</v>
      </c>
    </row>
    <row r="43" spans="1:5" ht="12.75">
      <c r="A43" t="s">
        <v>30</v>
      </c>
      <c r="B43" s="3">
        <v>0.00626</v>
      </c>
      <c r="C43" s="3">
        <v>0.00513</v>
      </c>
      <c r="D43" s="3">
        <v>0.00411</v>
      </c>
      <c r="E43">
        <v>1295.3149606299214</v>
      </c>
    </row>
    <row r="44" spans="1:5" ht="12.75">
      <c r="A44" t="s">
        <v>25</v>
      </c>
      <c r="B44" s="3">
        <f>SUM(B40:B43)/4</f>
        <v>0.0086625</v>
      </c>
      <c r="C44" s="3">
        <f>SUM(C40:C43)/4</f>
        <v>0.008960000000000001</v>
      </c>
      <c r="D44" s="3">
        <f>SUM(D40:D43)/4</f>
        <v>0.004487499999999999</v>
      </c>
      <c r="E44">
        <v>1295.3149606299214</v>
      </c>
    </row>
    <row r="45" spans="2:4" ht="12.75">
      <c r="B45" s="3"/>
      <c r="C45" s="3"/>
      <c r="D45" s="3"/>
    </row>
    <row r="46" spans="1:4" ht="12.75">
      <c r="A46" t="s">
        <v>37</v>
      </c>
      <c r="B46" s="3"/>
      <c r="C46" s="3"/>
      <c r="D46" s="3"/>
    </row>
    <row r="47" spans="1:7" ht="12.75">
      <c r="A47" t="s">
        <v>31</v>
      </c>
      <c r="B47" s="3">
        <v>-0.02215</v>
      </c>
      <c r="C47" s="3">
        <v>-0.0017</v>
      </c>
      <c r="D47" s="3">
        <v>0.00666</v>
      </c>
      <c r="E47">
        <v>1255.4570866141732</v>
      </c>
      <c r="F47" t="s">
        <v>62</v>
      </c>
      <c r="G47">
        <v>1255.4570866141732</v>
      </c>
    </row>
    <row r="48" spans="1:5" ht="12.75">
      <c r="A48" t="s">
        <v>32</v>
      </c>
      <c r="B48" s="3">
        <v>-0.02462</v>
      </c>
      <c r="C48" s="3">
        <v>-0.00138</v>
      </c>
      <c r="D48" s="3">
        <v>-0.00011</v>
      </c>
      <c r="E48">
        <v>1255.4570866141732</v>
      </c>
    </row>
    <row r="49" spans="1:5" ht="12.75">
      <c r="A49" t="s">
        <v>33</v>
      </c>
      <c r="B49" s="3">
        <v>-0.0052</v>
      </c>
      <c r="C49" s="3">
        <v>-0.00248</v>
      </c>
      <c r="D49" s="3">
        <v>0.00128</v>
      </c>
      <c r="E49">
        <v>1255.4570866141732</v>
      </c>
    </row>
    <row r="50" spans="1:5" ht="12.75">
      <c r="A50" t="s">
        <v>34</v>
      </c>
      <c r="B50" s="3">
        <v>-0.00574</v>
      </c>
      <c r="C50" s="3">
        <v>-0.00235</v>
      </c>
      <c r="D50" s="3">
        <v>0.00711</v>
      </c>
      <c r="E50">
        <v>1255.4570866141732</v>
      </c>
    </row>
    <row r="51" spans="1:5" ht="12.75">
      <c r="A51" t="s">
        <v>25</v>
      </c>
      <c r="B51" s="3">
        <f>SUM(B47:B50)/4</f>
        <v>-0.014427500000000001</v>
      </c>
      <c r="C51" s="3">
        <f>SUM(C47:C50)/4</f>
        <v>-0.0019775</v>
      </c>
      <c r="D51" s="3">
        <f>SUM(D47:D50)/4</f>
        <v>0.003735</v>
      </c>
      <c r="E51">
        <v>1255.4570866141732</v>
      </c>
    </row>
    <row r="52" spans="2:4" ht="12.75">
      <c r="B52" s="1"/>
      <c r="C52" s="1"/>
      <c r="D52" s="1"/>
    </row>
    <row r="53" spans="1:4" ht="12.75">
      <c r="A53" t="s">
        <v>35</v>
      </c>
      <c r="B53" s="1"/>
      <c r="C53" s="1"/>
      <c r="D53" s="1"/>
    </row>
    <row r="54" spans="1:7" ht="12.75">
      <c r="A54" t="s">
        <v>43</v>
      </c>
      <c r="B54" s="1"/>
      <c r="C54" s="5">
        <v>0.006</v>
      </c>
      <c r="D54" s="5">
        <v>0.007</v>
      </c>
      <c r="E54" s="5">
        <v>1228.0200787401575</v>
      </c>
      <c r="F54" t="s">
        <v>63</v>
      </c>
      <c r="G54" s="5">
        <v>1228.0200787401575</v>
      </c>
    </row>
    <row r="55" spans="1:5" ht="12.75">
      <c r="A55" t="s">
        <v>44</v>
      </c>
      <c r="B55" s="1"/>
      <c r="C55" s="5">
        <v>-0.006</v>
      </c>
      <c r="D55" s="5">
        <v>-0.018</v>
      </c>
      <c r="E55" s="5">
        <v>1228.0200787401575</v>
      </c>
    </row>
    <row r="56" spans="1:7" ht="12.75">
      <c r="A56" t="s">
        <v>25</v>
      </c>
      <c r="B56" s="1"/>
      <c r="C56" s="5">
        <f>SUM(C54:C55)/2</f>
        <v>0</v>
      </c>
      <c r="D56" s="5">
        <f>SUM(D54:D55)/2</f>
        <v>-0.0055</v>
      </c>
      <c r="E56" s="5">
        <v>1228.0200787401575</v>
      </c>
      <c r="G56" s="5">
        <v>1228.0200787401575</v>
      </c>
    </row>
    <row r="57" spans="2:4" ht="12.75">
      <c r="B57" s="1"/>
      <c r="C57" s="5"/>
      <c r="D57" s="5"/>
    </row>
    <row r="58" spans="1:11" ht="12.75">
      <c r="A58" t="s">
        <v>36</v>
      </c>
      <c r="B58" s="1"/>
      <c r="C58" s="5"/>
      <c r="D58" s="5"/>
      <c r="K58" s="5"/>
    </row>
    <row r="59" spans="1:7" ht="12.75">
      <c r="A59" t="s">
        <v>45</v>
      </c>
      <c r="B59" s="1"/>
      <c r="C59" s="5">
        <v>-0.011</v>
      </c>
      <c r="D59" s="5">
        <v>-0.02</v>
      </c>
      <c r="E59" s="5">
        <v>1196.8700787401576</v>
      </c>
      <c r="F59" t="s">
        <v>64</v>
      </c>
      <c r="G59" s="5">
        <v>1196.8700787401576</v>
      </c>
    </row>
    <row r="60" spans="1:5" ht="12.75">
      <c r="A60" t="s">
        <v>46</v>
      </c>
      <c r="B60" s="1"/>
      <c r="C60" s="5">
        <v>-0.01</v>
      </c>
      <c r="D60" s="5"/>
      <c r="E60" s="5">
        <v>1196.8700787401576</v>
      </c>
    </row>
    <row r="61" spans="1:5" ht="12.75">
      <c r="A61" t="s">
        <v>47</v>
      </c>
      <c r="B61" s="1"/>
      <c r="C61" s="5">
        <v>-0.017</v>
      </c>
      <c r="D61" s="5">
        <v>-0.043</v>
      </c>
      <c r="E61" s="5">
        <v>1196.8700787401576</v>
      </c>
    </row>
    <row r="62" spans="1:7" ht="12.75">
      <c r="A62" t="s">
        <v>25</v>
      </c>
      <c r="B62" s="1"/>
      <c r="C62" s="5">
        <f>SUM(C59:C61)/3</f>
        <v>-0.012666666666666666</v>
      </c>
      <c r="D62" s="5">
        <f>(D59+D61)/2</f>
        <v>-0.0315</v>
      </c>
      <c r="E62" s="5">
        <v>1196.8700787401576</v>
      </c>
      <c r="G62" s="5">
        <v>1196.8700787401576</v>
      </c>
    </row>
    <row r="63" spans="2:4" ht="12.75">
      <c r="B63" s="1"/>
      <c r="C63" s="5"/>
      <c r="D63" s="5"/>
    </row>
    <row r="64" spans="1:4" ht="12.75">
      <c r="A64" t="s">
        <v>68</v>
      </c>
      <c r="B64" s="1"/>
      <c r="C64" s="5"/>
      <c r="D64" s="5"/>
    </row>
    <row r="65" spans="1:7" ht="12.75">
      <c r="A65" t="s">
        <v>43</v>
      </c>
      <c r="B65" s="1"/>
      <c r="C65" s="5">
        <v>-0.024</v>
      </c>
      <c r="D65" s="5">
        <v>0.206</v>
      </c>
      <c r="E65">
        <v>1147.0929133858267</v>
      </c>
      <c r="F65" t="s">
        <v>65</v>
      </c>
      <c r="G65">
        <v>1147.0929133858267</v>
      </c>
    </row>
    <row r="66" spans="1:7" ht="12.75">
      <c r="A66" t="s">
        <v>44</v>
      </c>
      <c r="B66" s="1"/>
      <c r="C66" s="5">
        <v>-0.01</v>
      </c>
      <c r="D66" s="5">
        <v>0.121</v>
      </c>
      <c r="E66">
        <v>1147.0929133858267</v>
      </c>
      <c r="G66">
        <v>1147.0929133858267</v>
      </c>
    </row>
    <row r="67" spans="1:5" ht="12.75">
      <c r="A67" t="s">
        <v>25</v>
      </c>
      <c r="B67" s="1"/>
      <c r="C67" s="5">
        <f>SUM(C65:C66)/2</f>
        <v>-0.017</v>
      </c>
      <c r="D67" s="5">
        <f>SUM(D65:D66)/2</f>
        <v>0.16349999999999998</v>
      </c>
      <c r="E67">
        <v>1147.0929133858267</v>
      </c>
    </row>
    <row r="68" spans="2:4" ht="12.75">
      <c r="B68" s="1"/>
      <c r="C68" s="5"/>
      <c r="D68" s="5"/>
    </row>
    <row r="69" spans="1:4" ht="12.75">
      <c r="A69" t="s">
        <v>48</v>
      </c>
      <c r="B69" s="1"/>
      <c r="C69" s="5"/>
      <c r="D69" s="5"/>
    </row>
    <row r="70" spans="1:4" ht="12.75">
      <c r="A70" t="s">
        <v>49</v>
      </c>
      <c r="B70" s="1"/>
      <c r="C70" s="5"/>
      <c r="D70" s="5"/>
    </row>
    <row r="71" spans="1:7" ht="12.75">
      <c r="A71" t="s">
        <v>50</v>
      </c>
      <c r="B71" s="1"/>
      <c r="C71" s="5"/>
      <c r="D71" s="5">
        <v>-0.008</v>
      </c>
      <c r="E71">
        <v>1082.6051181102362</v>
      </c>
      <c r="F71" t="s">
        <v>66</v>
      </c>
      <c r="G71">
        <v>1082.6051181102362</v>
      </c>
    </row>
    <row r="72" spans="1:7" ht="12.75">
      <c r="A72" t="s">
        <v>51</v>
      </c>
      <c r="B72" s="1"/>
      <c r="C72" s="5">
        <v>-0.026</v>
      </c>
      <c r="D72" s="5">
        <v>-0.009</v>
      </c>
      <c r="E72">
        <v>1082.6051181102362</v>
      </c>
      <c r="G72">
        <v>1082.6051181102362</v>
      </c>
    </row>
    <row r="73" spans="1:5" ht="12.75">
      <c r="A73" t="s">
        <v>52</v>
      </c>
      <c r="B73" s="1"/>
      <c r="C73" s="5">
        <v>-0.028</v>
      </c>
      <c r="D73" s="5">
        <v>-0.009</v>
      </c>
      <c r="E73">
        <v>1082.6051181102362</v>
      </c>
    </row>
    <row r="74" spans="1:5" ht="12.75">
      <c r="A74" t="s">
        <v>25</v>
      </c>
      <c r="C74" s="5">
        <f>SUM(C72:C73)/2</f>
        <v>-0.027</v>
      </c>
      <c r="D74" s="5">
        <f>SUM(D71:D73)/3</f>
        <v>-0.008666666666666668</v>
      </c>
      <c r="E74">
        <v>1082.6051181102362</v>
      </c>
    </row>
    <row r="75" spans="3:4" ht="12.75">
      <c r="C75" s="5"/>
      <c r="D75" s="5"/>
    </row>
    <row r="76" spans="1:4" ht="12.75">
      <c r="A76" t="s">
        <v>53</v>
      </c>
      <c r="C76" s="5"/>
      <c r="D76" s="5"/>
    </row>
    <row r="77" spans="1:7" ht="12.75">
      <c r="A77" t="s">
        <v>43</v>
      </c>
      <c r="C77" s="5">
        <v>0.008</v>
      </c>
      <c r="D77" s="5">
        <v>-0.006</v>
      </c>
      <c r="E77">
        <v>1073.9511811023622</v>
      </c>
      <c r="F77" t="s">
        <v>67</v>
      </c>
      <c r="G77">
        <v>1073.9511811023622</v>
      </c>
    </row>
    <row r="78" spans="1:5" ht="12.75">
      <c r="A78" t="s">
        <v>44</v>
      </c>
      <c r="C78" s="5">
        <v>-0.016</v>
      </c>
      <c r="D78" s="5">
        <v>-0.001</v>
      </c>
      <c r="E78">
        <v>1073.9511811023622</v>
      </c>
    </row>
    <row r="79" spans="1:5" ht="12.75">
      <c r="A79" t="s">
        <v>25</v>
      </c>
      <c r="C79" s="5">
        <f>SUM(C77:C78)/2</f>
        <v>-0.004</v>
      </c>
      <c r="D79" s="5">
        <f>SUM(D77:D78)/2</f>
        <v>-0.0035</v>
      </c>
      <c r="E79">
        <v>1073.9511811023622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ecolby</cp:lastModifiedBy>
  <cp:lastPrinted>2005-08-16T18:03:53Z</cp:lastPrinted>
  <dcterms:created xsi:type="dcterms:W3CDTF">2005-08-16T16:20:57Z</dcterms:created>
  <dcterms:modified xsi:type="dcterms:W3CDTF">2005-08-16T19:51:37Z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